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<sst xmlns="http://schemas.openxmlformats.org/spreadsheetml/2006/main" count="37" uniqueCount="37">
  <si>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</si>
  <si>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TIF005</t>
  </si>
  <si>
    <t xml:space="preserve">Ud</t>
  </si>
  <si>
    <t xml:space="preserve">Luminaria con soporte mural.</t>
  </si>
  <si>
    <r>
      <rPr>
        <sz val="8.25"/>
        <color rgb="FF000000"/>
        <rFont val="Arial"/>
        <family val="2"/>
      </rPr>
      <t xml:space="preserve">Luminaria rectangular de poliamida, modelo Rama "SANTA &amp; COLE", de 1163x200x98 mm, color azul, con soporte mural de acero inoxidable AISI 304, para lámpara de halogenuros metálicos HIT-DE-CE de 150 W; fijada mecánicamente al paramento vertical.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</si>
  <si>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</si>
  <si>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</si>
  <si>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</si>
  <si>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</si>
  <si>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</si>
  <si>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</si>
  <si>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</si>
  <si>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mt34syc210kj</t>
  </si>
  <si>
    <t xml:space="preserve">Ud</t>
  </si>
  <si>
    <t xml:space="preserve">Luminaria rectangular de poliamida, modelo Rama "SANTA &amp; COLE", de 1163x200x98 mm, color azul, óptica de alto rendimiento de aluminio anodizado y cierre de vidrio templado, con soporte mural de acero inoxidable AISI 304, para lámpara de halogenuros metálicos HIT-DE-CE de 150 W, clase de protección I, grado de protección IP66, incluso tacos y tornillos de fijación.</t>
  </si>
  <si>
    <t xml:space="preserve">mt34lhb010q</t>
  </si>
  <si>
    <t xml:space="preserve">Ud</t>
  </si>
  <si>
    <t xml:space="preserve">Lámpara de halogenuros metálicos HIT-DE-CE, de 150 W.</t>
  </si>
  <si>
    <t xml:space="preserve">Subtotal materiales:</t>
  </si>
  <si>
    <t xml:space="preserve">Equipo y maquinaria</t>
  </si>
  <si>
    <t xml:space="preserve">mq07cce010a</t>
  </si>
  <si>
    <t xml:space="preserve">h</t>
  </si>
  <si>
    <t xml:space="preserve">Camión con cesta elevadora de brazo articulado de 16 m de altura máxima de trabajo y 260 kg de carga máxima.</t>
  </si>
  <si>
    <t xml:space="preserve">Subtotal equipo y maquinaria: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</si>
  <si>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</si>
  <si>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</si>
  <si>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</si>
  <si>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</si>
  <si>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</si>
  <si>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</si>
  <si>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</si>
  <si>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</si>
  <si>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</si>
  <si>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</si>
  <si>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</si>
  <si>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480,90€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</si>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</sst>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31" customWidth="1"/>
    <col min="4" max="4" width="69.02" customWidth="1"/>
    <col min="5" max="5" width="16.15" customWidth="1"/>
    <col min="6" max="6" width="12.75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812.22</v>
      </c>
      <c r="G10" s="12">
        <f ca="1">ROUND(INDIRECT(ADDRESS(ROW()+(0), COLUMN()+(-2), 1))*INDIRECT(ADDRESS(ROW()+(0), COLUMN()+(-1), 1)), 2)</f>
        <v>812.22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60.95</v>
      </c>
      <c r="G11" s="14">
        <f ca="1">ROUND(INDIRECT(ADDRESS(ROW()+(0), COLUMN()+(-2), 1))*INDIRECT(ADDRESS(ROW()+(0), COLUMN()+(-1), 1)), 2)</f>
        <v>60.95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873.17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24.00" thickBot="1" customHeight="1">
      <c r="A14" s="1" t="s">
        <v>20</v>
      </c>
      <c r="B14" s="1"/>
      <c r="C14" s="10" t="s">
        <v>21</v>
      </c>
      <c r="D14" s="1" t="s">
        <v>22</v>
      </c>
      <c r="E14" s="13">
        <v>0.22</v>
      </c>
      <c r="F14" s="14">
        <v>21.68</v>
      </c>
      <c r="G14" s="14">
        <f ca="1">ROUND(INDIRECT(ADDRESS(ROW()+(0), COLUMN()+(-2), 1))*INDIRECT(ADDRESS(ROW()+(0), COLUMN()+(-1), 1)), 2)</f>
        <v>4.77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4.77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" t="s">
        <v>25</v>
      </c>
      <c r="B17" s="1"/>
      <c r="C17" s="10" t="s">
        <v>26</v>
      </c>
      <c r="D17" s="1" t="s">
        <v>27</v>
      </c>
      <c r="E17" s="11">
        <v>0.275</v>
      </c>
      <c r="F17" s="12">
        <v>22</v>
      </c>
      <c r="G17" s="12">
        <f ca="1">ROUND(INDIRECT(ADDRESS(ROW()+(0), COLUMN()+(-2), 1))*INDIRECT(ADDRESS(ROW()+(0), COLUMN()+(-1), 1)), 2)</f>
        <v>6.05</v>
      </c>
    </row>
    <row r="18" spans="1:7" ht="13.50" thickBot="1" customHeight="1">
      <c r="A18" s="1" t="s">
        <v>28</v>
      </c>
      <c r="B18" s="1"/>
      <c r="C18" s="10" t="s">
        <v>29</v>
      </c>
      <c r="D18" s="1" t="s">
        <v>30</v>
      </c>
      <c r="E18" s="13">
        <v>0.275</v>
      </c>
      <c r="F18" s="14">
        <v>20.3</v>
      </c>
      <c r="G18" s="14">
        <f ca="1">ROUND(INDIRECT(ADDRESS(ROW()+(0), COLUMN()+(-2), 1))*INDIRECT(ADDRESS(ROW()+(0), COLUMN()+(-1), 1)), 2)</f>
        <v>5.58</v>
      </c>
    </row>
    <row r="19" spans="1:7" ht="13.50" thickBot="1" customHeight="1">
      <c r="A19" s="15"/>
      <c r="B19" s="15"/>
      <c r="C19" s="15"/>
      <c r="D19" s="15"/>
      <c r="E19" s="9" t="s">
        <v>31</v>
      </c>
      <c r="F19" s="9"/>
      <c r="G19" s="17">
        <f ca="1">ROUND(SUM(INDIRECT(ADDRESS(ROW()+(-1), COLUMN()+(0), 1)),INDIRECT(ADDRESS(ROW()+(-2), COLUMN()+(0), 1))), 2)</f>
        <v>11.63</v>
      </c>
    </row>
    <row r="20" spans="1:7" ht="13.50" thickBot="1" customHeight="1">
      <c r="A20" s="15">
        <v>4</v>
      </c>
      <c r="B20" s="15"/>
      <c r="C20" s="15"/>
      <c r="D20" s="18" t="s">
        <v>32</v>
      </c>
      <c r="E20" s="18"/>
      <c r="F20" s="15"/>
      <c r="G20" s="15"/>
    </row>
    <row r="21" spans="1:7" ht="13.50" thickBot="1" customHeight="1">
      <c r="A21" s="19"/>
      <c r="B21" s="19"/>
      <c r="C21" s="20" t="s">
        <v>33</v>
      </c>
      <c r="D21" s="19" t="s">
        <v>34</v>
      </c>
      <c r="E21" s="13">
        <v>2</v>
      </c>
      <c r="F21" s="14">
        <f ca="1">ROUND(SUM(INDIRECT(ADDRESS(ROW()+(-2), COLUMN()+(1), 1)),INDIRECT(ADDRESS(ROW()+(-6), COLUMN()+(1), 1)),INDIRECT(ADDRESS(ROW()+(-9), COLUMN()+(1), 1))), 2)</f>
        <v>889.57</v>
      </c>
      <c r="G21" s="14">
        <f ca="1">ROUND(INDIRECT(ADDRESS(ROW()+(0), COLUMN()+(-2), 1))*INDIRECT(ADDRESS(ROW()+(0), COLUMN()+(-1), 1))/100, 2)</f>
        <v>17.79</v>
      </c>
    </row>
    <row r="22" spans="1:7" ht="13.50" thickBot="1" customHeight="1">
      <c r="A22" s="21" t="s">
        <v>35</v>
      </c>
      <c r="B22" s="21"/>
      <c r="C22" s="22"/>
      <c r="D22" s="23"/>
      <c r="E22" s="24" t="s">
        <v>36</v>
      </c>
      <c r="F22" s="25"/>
      <c r="G22" s="26">
        <f ca="1">ROUND(SUM(INDIRECT(ADDRESS(ROW()+(-1), COLUMN()+(0), 1)),INDIRECT(ADDRESS(ROW()+(-3), COLUMN()+(0), 1)),INDIRECT(ADDRESS(ROW()+(-7), COLUMN()+(0), 1)),INDIRECT(ADDRESS(ROW()+(-10), COLUMN()+(0), 1))), 2)</f>
        <v>907.36</v>
      </c>
    </row>
  </sheetData>
  <mergeCells count="26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D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